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Sellest_töövihikust" defaultThemeVersion="153222"/>
  <mc:AlternateContent xmlns:mc="http://schemas.openxmlformats.org/markup-compatibility/2006">
    <mc:Choice Requires="x15">
      <x15ac:absPath xmlns:x15ac="http://schemas.microsoft.com/office/spreadsheetml/2010/11/ac" url="I:\Materjalid\"/>
    </mc:Choice>
  </mc:AlternateContent>
  <bookViews>
    <workbookView xWindow="0" yWindow="0" windowWidth="13800" windowHeight="5250"/>
  </bookViews>
  <sheets>
    <sheet name="Majandusnäitajate prognoosid" sheetId="1" r:id="rId1"/>
    <sheet name="Arvestuskäigu näidis" sheetId="2" r:id="rId2"/>
  </sheets>
  <definedNames>
    <definedName name="_xlnm.Print_Area" localSheetId="0">'Majandusnäitajate prognoosid'!$A$1:$H$19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G19" i="1"/>
  <c r="C19" i="1"/>
  <c r="J9" i="1"/>
  <c r="L9" i="1"/>
  <c r="B8" i="1"/>
  <c r="C8" i="1"/>
  <c r="D8" i="1"/>
  <c r="E8" i="1"/>
  <c r="F8" i="1"/>
  <c r="G8" i="1"/>
  <c r="H8" i="1"/>
  <c r="I8" i="1"/>
  <c r="B19" i="1"/>
  <c r="B18" i="1"/>
  <c r="B17" i="1"/>
  <c r="B11" i="1"/>
  <c r="C17" i="1"/>
  <c r="C11" i="1"/>
  <c r="C18" i="1"/>
  <c r="G18" i="1"/>
  <c r="D18" i="1"/>
  <c r="G17" i="1"/>
  <c r="J15" i="1"/>
  <c r="J14" i="1"/>
  <c r="J13" i="1"/>
  <c r="J12" i="1"/>
  <c r="J16" i="1"/>
  <c r="I17" i="1"/>
  <c r="H19" i="1"/>
  <c r="J19" i="1"/>
  <c r="L19" i="1"/>
  <c r="H18" i="1"/>
  <c r="D11" i="1"/>
  <c r="E11" i="1"/>
  <c r="I18" i="1"/>
  <c r="I19" i="1"/>
  <c r="D19" i="1"/>
  <c r="F19" i="1"/>
  <c r="E19" i="1"/>
  <c r="E18" i="1"/>
  <c r="F18" i="1"/>
  <c r="D17" i="1"/>
  <c r="E17" i="1"/>
  <c r="F17" i="1"/>
  <c r="H17" i="1"/>
  <c r="J10" i="1"/>
  <c r="H11" i="1"/>
  <c r="G11" i="1"/>
  <c r="F11" i="1"/>
  <c r="I11" i="1"/>
  <c r="J17" i="1"/>
  <c r="J18" i="1"/>
</calcChain>
</file>

<file path=xl/comments1.xml><?xml version="1.0" encoding="utf-8"?>
<comments xmlns="http://schemas.openxmlformats.org/spreadsheetml/2006/main">
  <authors>
    <author>MadisT</author>
  </authors>
  <commentList>
    <comment ref="B9" authorId="0" shapeId="0">
      <text>
        <r>
          <rPr>
            <sz val="9"/>
            <color indexed="81"/>
            <rFont val="Tahoma"/>
            <family val="2"/>
            <charset val="186"/>
          </rPr>
          <t xml:space="preserve">Täita valged lahtrid
</t>
        </r>
      </text>
    </comment>
    <comment ref="L9" authorId="0" shapeId="0">
      <text>
        <r>
          <rPr>
            <sz val="9"/>
            <color indexed="81"/>
            <rFont val="Segoe UI"/>
            <family val="2"/>
            <charset val="186"/>
          </rPr>
          <t xml:space="preserve">Kas ettevõtte prognoositav kasv on 10% punkti võrra suurem kui sektori kasv?
</t>
        </r>
      </text>
    </comment>
    <comment ref="L19" authorId="0" shapeId="0">
      <text>
        <r>
          <rPr>
            <sz val="9"/>
            <color indexed="81"/>
            <rFont val="Segoe UI"/>
            <family val="2"/>
            <charset val="186"/>
          </rPr>
          <t xml:space="preserve">Kas ettevõtte prognoositav kasv on 10% punkti võrra suurem kui sektori kasv?
</t>
        </r>
      </text>
    </comment>
  </commentList>
</comments>
</file>

<file path=xl/sharedStrings.xml><?xml version="1.0" encoding="utf-8"?>
<sst xmlns="http://schemas.openxmlformats.org/spreadsheetml/2006/main" count="42" uniqueCount="40">
  <si>
    <t xml:space="preserve">Näitaja </t>
  </si>
  <si>
    <t>Arenguplaani kolmas aasta</t>
  </si>
  <si>
    <t xml:space="preserve">Müügitulu/tulud </t>
  </si>
  <si>
    <t>Müügitulu/tulud ekspordist</t>
  </si>
  <si>
    <t>Ekspordi osakaal (%)</t>
  </si>
  <si>
    <t xml:space="preserve">Tööjõukulud  </t>
  </si>
  <si>
    <t xml:space="preserve">Põhivara kulum </t>
  </si>
  <si>
    <t>Ärikasum või –kahjum/tulem</t>
  </si>
  <si>
    <t>Puhaskasum</t>
  </si>
  <si>
    <t>Keskmine töötajate arv</t>
  </si>
  <si>
    <t>Tööjõukulu töötaja kohta</t>
  </si>
  <si>
    <t>Lisandväärtus töötaja kohta</t>
  </si>
  <si>
    <t>Ettevõtte arenguprogramm</t>
  </si>
  <si>
    <t>Arenguplaani neljas aasta</t>
  </si>
  <si>
    <t>Arenguplaani viies aasta</t>
  </si>
  <si>
    <t>Arenguplaani kuues aasta</t>
  </si>
  <si>
    <t>Arenguplaani seitsmes aasta</t>
  </si>
  <si>
    <t>Arenguplaani teine aasta</t>
  </si>
  <si>
    <t>Sisesta siia reale konkreetsed aastad</t>
  </si>
  <si>
    <t>Lisandväärtus kokku</t>
  </si>
  <si>
    <t>Aasta</t>
  </si>
  <si>
    <t>Prognoositav tulemus</t>
  </si>
  <si>
    <t>Kasv keskmiselt aastas</t>
  </si>
  <si>
    <t>%</t>
  </si>
  <si>
    <t xml:space="preserve">Alltoodud tabelis prognoosib Taotleja oma majandusnäitajaid arenguplaani elluviimise perioodil ja selle järgselt. Toetuse andmise ja ettevõtja arenguplaani elluviimise tulemusena kasvab arenguplaani kolmandast aastast alates kuni kaks majandusaastat pärast arenguplaani lõppemist:
 1) ettevõtja müügitulu aastas keskmiselt 10% võrra rohkem, kui vastava sektori müügitulu;
 2) ettevõtja lisandväärtus töötaja kohta aastas keskmiselt 10% võrra rohkem, kui vastava sektori keskmine lisandväärtus töötaja kohta.
</t>
  </si>
  <si>
    <t>Kestvus aastates</t>
  </si>
  <si>
    <r>
      <t xml:space="preserve">Arenguplaani lõppkuupäev </t>
    </r>
    <r>
      <rPr>
        <sz val="9"/>
        <color theme="1"/>
        <rFont val="Arial"/>
        <family val="2"/>
        <charset val="186"/>
      </rPr>
      <t>(sisesta)</t>
    </r>
  </si>
  <si>
    <r>
      <t xml:space="preserve">Arenguplaani alguskuupäev </t>
    </r>
    <r>
      <rPr>
        <sz val="9"/>
        <color theme="1"/>
        <rFont val="Arial"/>
        <family val="2"/>
        <charset val="186"/>
      </rPr>
      <t>(sisesta)</t>
    </r>
  </si>
  <si>
    <t>Mõõtmise eelne aasta</t>
  </si>
  <si>
    <t>Sektori kasv</t>
  </si>
  <si>
    <t>Täidab EAS</t>
  </si>
  <si>
    <t>Kasv võrreldes sektori kasvuga</t>
  </si>
  <si>
    <t>Arenguplaani kaheksas aasta</t>
  </si>
  <si>
    <t>Arenguplaani esimene aasta</t>
  </si>
  <si>
    <r>
      <t xml:space="preserve">Arenguplaani kestus </t>
    </r>
    <r>
      <rPr>
        <b/>
        <sz val="11"/>
        <color rgb="FF7030A0"/>
        <rFont val="Calibri"/>
        <family val="2"/>
        <charset val="186"/>
        <scheme val="minor"/>
      </rPr>
      <t>3</t>
    </r>
    <r>
      <rPr>
        <sz val="11"/>
        <color rgb="FF7030A0"/>
        <rFont val="Calibri"/>
        <family val="2"/>
        <charset val="186"/>
        <scheme val="minor"/>
      </rPr>
      <t xml:space="preserve"> aastat 02.01.2017 - 01.01.2020 </t>
    </r>
  </si>
  <si>
    <r>
      <t xml:space="preserve">Ettevõtte </t>
    </r>
    <r>
      <rPr>
        <b/>
        <sz val="11"/>
        <color rgb="FF7030A0"/>
        <rFont val="Calibri"/>
        <family val="2"/>
        <charset val="186"/>
        <scheme val="minor"/>
      </rPr>
      <t>3 aastasel arenguplaanil</t>
    </r>
    <r>
      <rPr>
        <sz val="11"/>
        <color theme="1"/>
        <rFont val="Calibri"/>
        <family val="2"/>
        <charset val="186"/>
        <scheme val="minor"/>
      </rPr>
      <t>, mis algab 2018 jaanuaris on</t>
    </r>
    <r>
      <rPr>
        <b/>
        <sz val="11"/>
        <color rgb="FFFF0000"/>
        <rFont val="Calibri"/>
        <family val="2"/>
        <charset val="186"/>
        <scheme val="minor"/>
      </rPr>
      <t xml:space="preserve"> arenguplaani teiseks aastaks ehk  mõõtmisperioodi eelseks aastaks 2019</t>
    </r>
    <r>
      <rPr>
        <sz val="11"/>
        <color theme="1"/>
        <rFont val="Calibri"/>
        <family val="2"/>
        <charset val="186"/>
        <scheme val="minor"/>
      </rPr>
      <t xml:space="preserve"> ja </t>
    </r>
    <r>
      <rPr>
        <b/>
        <sz val="11"/>
        <color rgb="FF0070C0"/>
        <rFont val="Calibri"/>
        <family val="2"/>
        <charset val="186"/>
        <scheme val="minor"/>
      </rPr>
      <t>kaks majandusaastat pärast arenguplaani lõppemist on aasta 2023</t>
    </r>
    <r>
      <rPr>
        <sz val="11"/>
        <color theme="1"/>
        <rFont val="Calibri"/>
        <family val="2"/>
        <charset val="186"/>
        <scheme val="minor"/>
      </rPr>
      <t xml:space="preserve"> ning valemis on sellise näite puhul </t>
    </r>
    <r>
      <rPr>
        <b/>
        <sz val="11"/>
        <color rgb="FF7030A0"/>
        <rFont val="Calibri"/>
        <family val="2"/>
        <charset val="186"/>
        <scheme val="minor"/>
      </rPr>
      <t>astendajaks 4</t>
    </r>
    <r>
      <rPr>
        <sz val="11"/>
        <color rgb="FF7030A0"/>
        <rFont val="Calibri"/>
        <family val="2"/>
        <charset val="186"/>
        <scheme val="minor"/>
      </rPr>
      <t xml:space="preserve"> </t>
    </r>
    <r>
      <rPr>
        <sz val="11"/>
        <color theme="1"/>
        <rFont val="Calibri"/>
        <family val="2"/>
        <charset val="186"/>
        <scheme val="minor"/>
      </rPr>
      <t>(arenguplaani pikkus aastates +1)</t>
    </r>
  </si>
  <si>
    <r>
      <t>Liitkasv leitakse järgmiselt = (</t>
    </r>
    <r>
      <rPr>
        <b/>
        <sz val="11"/>
        <color rgb="FF0070C0"/>
        <rFont val="Calibri"/>
        <family val="2"/>
        <charset val="186"/>
        <scheme val="minor"/>
      </rPr>
      <t>2022</t>
    </r>
    <r>
      <rPr>
        <sz val="11"/>
        <color theme="1"/>
        <rFont val="Calibri"/>
        <family val="2"/>
        <charset val="186"/>
        <scheme val="minor"/>
      </rPr>
      <t>/</t>
    </r>
    <r>
      <rPr>
        <b/>
        <sz val="11"/>
        <color rgb="FFFF0000"/>
        <rFont val="Calibri"/>
        <family val="2"/>
        <charset val="186"/>
        <scheme val="minor"/>
      </rPr>
      <t>2019</t>
    </r>
    <r>
      <rPr>
        <sz val="11"/>
        <color theme="1"/>
        <rFont val="Calibri"/>
        <family val="2"/>
        <charset val="186"/>
        <scheme val="minor"/>
      </rPr>
      <t>)^(1/4)-100%=(</t>
    </r>
    <r>
      <rPr>
        <b/>
        <sz val="11"/>
        <color rgb="FF0070C0"/>
        <rFont val="Calibri"/>
        <family val="2"/>
        <charset val="186"/>
        <scheme val="minor"/>
      </rPr>
      <t>1200000</t>
    </r>
    <r>
      <rPr>
        <sz val="11"/>
        <color theme="1"/>
        <rFont val="Calibri"/>
        <family val="2"/>
        <charset val="186"/>
        <scheme val="minor"/>
      </rPr>
      <t>/</t>
    </r>
    <r>
      <rPr>
        <b/>
        <sz val="11"/>
        <color rgb="FFFF0000"/>
        <rFont val="Calibri"/>
        <family val="2"/>
        <charset val="186"/>
        <scheme val="minor"/>
      </rPr>
      <t>749000</t>
    </r>
    <r>
      <rPr>
        <sz val="11"/>
        <color theme="1"/>
        <rFont val="Calibri"/>
        <family val="2"/>
        <charset val="186"/>
        <scheme val="minor"/>
      </rPr>
      <t>)(1/4)-100%=12,5%</t>
    </r>
  </si>
  <si>
    <t>Tulemuste mõõtmise periood</t>
  </si>
  <si>
    <t>Näidis 3 aastase arenguplaani põhjal tabelisse sisestatavate andmetega meetme eesmärgipärase kasvu mõõtmise arvutuskäigu osas</t>
  </si>
  <si>
    <t>Baasaasta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</si>
</sst>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7030A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6" fillId="5" borderId="1" xfId="0" applyFont="1" applyFill="1" applyBorder="1" applyProtection="1"/>
    <xf numFmtId="0" fontId="7" fillId="0" borderId="1" xfId="0" applyFont="1" applyBorder="1" applyAlignment="1" applyProtection="1">
      <alignment vertical="top" wrapText="1"/>
    </xf>
    <xf numFmtId="3" fontId="0" fillId="0" borderId="1" xfId="0" applyNumberFormat="1" applyBorder="1" applyAlignment="1" applyProtection="1">
      <alignment horizontal="right" vertical="top"/>
    </xf>
    <xf numFmtId="0" fontId="0" fillId="0" borderId="0" xfId="0" applyAlignment="1" applyProtection="1">
      <alignment vertical="top" wrapText="1"/>
    </xf>
    <xf numFmtId="0" fontId="0" fillId="0" borderId="0" xfId="0" quotePrefix="1"/>
    <xf numFmtId="0" fontId="12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justify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3" borderId="1" xfId="0" applyNumberFormat="1" applyFont="1" applyFill="1" applyBorder="1" applyAlignment="1" applyProtection="1">
      <alignment vertical="center" wrapText="1"/>
      <protection hidden="1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1" fontId="3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justify"/>
    </xf>
    <xf numFmtId="0" fontId="0" fillId="0" borderId="1" xfId="0" applyFont="1" applyBorder="1" applyProtection="1"/>
    <xf numFmtId="3" fontId="0" fillId="0" borderId="1" xfId="0" applyNumberFormat="1" applyFont="1" applyBorder="1" applyAlignment="1" applyProtection="1">
      <alignment horizontal="right" vertical="top"/>
    </xf>
    <xf numFmtId="0" fontId="0" fillId="0" borderId="1" xfId="0" applyBorder="1"/>
    <xf numFmtId="3" fontId="12" fillId="0" borderId="1" xfId="0" applyNumberFormat="1" applyFont="1" applyBorder="1" applyAlignment="1" applyProtection="1">
      <alignment horizontal="right" vertical="top"/>
    </xf>
    <xf numFmtId="3" fontId="6" fillId="0" borderId="1" xfId="0" applyNumberFormat="1" applyFont="1" applyBorder="1" applyAlignment="1" applyProtection="1">
      <alignment horizontal="right" vertical="top"/>
    </xf>
    <xf numFmtId="3" fontId="9" fillId="0" borderId="1" xfId="0" applyNumberFormat="1" applyFont="1" applyBorder="1" applyAlignment="1" applyProtection="1">
      <alignment horizontal="right" vertical="top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9" fontId="3" fillId="7" borderId="1" xfId="1" applyFont="1" applyFill="1" applyBorder="1" applyAlignment="1" applyProtection="1">
      <alignment vertical="center" wrapText="1"/>
      <protection hidden="1"/>
    </xf>
    <xf numFmtId="10" fontId="3" fillId="7" borderId="1" xfId="0" applyNumberFormat="1" applyFont="1" applyFill="1" applyBorder="1" applyAlignment="1" applyProtection="1">
      <protection hidden="1"/>
    </xf>
    <xf numFmtId="164" fontId="3" fillId="7" borderId="1" xfId="0" applyNumberFormat="1" applyFont="1" applyFill="1" applyBorder="1" applyAlignment="1" applyProtection="1">
      <protection hidden="1"/>
    </xf>
    <xf numFmtId="9" fontId="3" fillId="7" borderId="1" xfId="0" applyNumberFormat="1" applyFont="1" applyFill="1" applyBorder="1" applyAlignment="1" applyProtection="1">
      <protection hidden="1"/>
    </xf>
    <xf numFmtId="10" fontId="2" fillId="7" borderId="1" xfId="0" applyNumberFormat="1" applyFont="1" applyFill="1" applyBorder="1" applyAlignment="1" applyProtection="1">
      <protection hidden="1"/>
    </xf>
    <xf numFmtId="2" fontId="3" fillId="7" borderId="1" xfId="0" applyNumberFormat="1" applyFont="1" applyFill="1" applyBorder="1" applyAlignment="1" applyProtection="1">
      <protection hidden="1"/>
    </xf>
    <xf numFmtId="4" fontId="3" fillId="7" borderId="1" xfId="0" applyNumberFormat="1" applyFont="1" applyFill="1" applyBorder="1" applyAlignment="1" applyProtection="1">
      <protection hidden="1"/>
    </xf>
    <xf numFmtId="3" fontId="3" fillId="7" borderId="1" xfId="0" applyNumberFormat="1" applyFont="1" applyFill="1" applyBorder="1" applyAlignment="1" applyProtection="1">
      <alignment vertical="center" wrapText="1"/>
      <protection hidden="1"/>
    </xf>
    <xf numFmtId="3" fontId="2" fillId="7" borderId="1" xfId="0" applyNumberFormat="1" applyFont="1" applyFill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justify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justify" vertical="top" wrapText="1"/>
    </xf>
    <xf numFmtId="0" fontId="11" fillId="4" borderId="2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11" fillId="6" borderId="2" xfId="0" applyFont="1" applyFill="1" applyBorder="1" applyAlignment="1" applyProtection="1">
      <alignment horizontal="center"/>
    </xf>
    <xf numFmtId="0" fontId="11" fillId="6" borderId="3" xfId="0" applyFont="1" applyFill="1" applyBorder="1" applyAlignment="1" applyProtection="1">
      <alignment horizontal="center"/>
    </xf>
    <xf numFmtId="0" fontId="11" fillId="6" borderId="4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762000</xdr:colOff>
      <xdr:row>0</xdr:row>
      <xdr:rowOff>60960</xdr:rowOff>
    </xdr:from>
    <xdr:to>
      <xdr:col>10</xdr:col>
      <xdr:colOff>0</xdr:colOff>
      <xdr:row>0</xdr:row>
      <xdr:rowOff>358140</xdr:rowOff>
    </xdr:to>
    <xdr:pic>
      <xdr:nvPicPr>
        <xdr:cNvPr id="2" name="Pilt 3" descr="EASi logo 2011 sinine tausta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440" y="60960"/>
          <a:ext cx="112014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784860</xdr:colOff>
      <xdr:row>0</xdr:row>
      <xdr:rowOff>0</xdr:rowOff>
    </xdr:from>
    <xdr:to>
      <xdr:col>6</xdr:col>
      <xdr:colOff>683894</xdr:colOff>
      <xdr:row>0</xdr:row>
      <xdr:rowOff>485775</xdr:rowOff>
    </xdr:to>
    <xdr:pic>
      <xdr:nvPicPr>
        <xdr:cNvPr id="3" name="Pil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82867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1">
    <outlinePr summaryBelow="0"/>
  </sheetPr>
  <dimension ref="A1:L19"/>
  <sheetViews>
    <sheetView showGridLines="0" tabSelected="1" zoomScaleNormal="100" workbookViewId="0">
      <selection activeCell="C5" sqref="C5"/>
    </sheetView>
  </sheetViews>
  <sheetFormatPr defaultColWidth="8.85546875" defaultRowHeight="15" x14ac:dyDescent="0.25"/>
  <cols>
    <col min="1" max="1" width="33.5703125" style="1" customWidth="1"/>
    <col min="2" max="2" width="13.5703125" style="1" customWidth="1"/>
    <col min="3" max="7" width="13.42578125" style="1" customWidth="1"/>
    <col min="8" max="9" width="13.42578125" style="1" hidden="1" customWidth="1"/>
    <col min="10" max="10" width="13.42578125" style="1" customWidth="1"/>
    <col min="11" max="11" width="8.140625" style="1" customWidth="1"/>
    <col min="12" max="12" width="8.5703125" style="1" customWidth="1"/>
    <col min="13" max="16384" width="8.85546875" style="1"/>
  </cols>
  <sheetData>
    <row r="1" spans="1:12" ht="44.25" customHeight="1" x14ac:dyDescent="0.3">
      <c r="A1" s="6" t="s">
        <v>12</v>
      </c>
      <c r="B1" s="6"/>
      <c r="C1" s="6"/>
      <c r="D1" s="7"/>
      <c r="E1" s="7"/>
      <c r="F1" s="7"/>
      <c r="G1" s="7"/>
      <c r="H1" s="7"/>
      <c r="I1" s="7"/>
    </row>
    <row r="2" spans="1:12" ht="72" customHeight="1" x14ac:dyDescent="0.25">
      <c r="A2" s="53" t="s">
        <v>24</v>
      </c>
      <c r="B2" s="53"/>
      <c r="C2" s="53"/>
      <c r="D2" s="53"/>
      <c r="E2" s="53"/>
      <c r="F2" s="53"/>
      <c r="G2" s="53"/>
      <c r="H2" s="53"/>
      <c r="I2" s="23"/>
    </row>
    <row r="3" spans="1:12" ht="16.5" customHeight="1" x14ac:dyDescent="0.25">
      <c r="A3" s="9"/>
      <c r="B3" s="32"/>
      <c r="C3" s="9"/>
      <c r="D3" s="9"/>
      <c r="E3" s="9"/>
      <c r="F3" s="9"/>
      <c r="G3" s="9"/>
      <c r="H3" s="9"/>
      <c r="I3" s="23"/>
    </row>
    <row r="4" spans="1:12" x14ac:dyDescent="0.25">
      <c r="A4" s="3" t="s">
        <v>27</v>
      </c>
      <c r="B4" s="27">
        <v>43466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3" t="s">
        <v>26</v>
      </c>
      <c r="B5" s="29">
        <v>44012</v>
      </c>
      <c r="D5" s="30"/>
      <c r="E5" s="30"/>
      <c r="F5" s="30"/>
      <c r="G5" s="30"/>
      <c r="H5" s="30"/>
      <c r="I5" s="30"/>
      <c r="J5" s="28"/>
      <c r="K5" s="28"/>
      <c r="L5" s="28"/>
    </row>
    <row r="6" spans="1:12" x14ac:dyDescent="0.25">
      <c r="A6" s="3" t="s">
        <v>25</v>
      </c>
      <c r="B6" s="31">
        <f>ROUNDUP(((B5-B4)/365),0)</f>
        <v>2</v>
      </c>
      <c r="C6" s="52" t="s">
        <v>39</v>
      </c>
      <c r="D6" s="30"/>
      <c r="E6" s="30"/>
      <c r="F6" s="30"/>
      <c r="G6" s="30"/>
      <c r="H6" s="30"/>
      <c r="I6" s="30"/>
      <c r="J6" s="28"/>
      <c r="K6" s="54" t="s">
        <v>30</v>
      </c>
      <c r="L6" s="54"/>
    </row>
    <row r="7" spans="1:12" ht="48" x14ac:dyDescent="0.25">
      <c r="A7" s="5" t="s">
        <v>0</v>
      </c>
      <c r="B7" s="5" t="s">
        <v>33</v>
      </c>
      <c r="C7" s="5" t="s">
        <v>17</v>
      </c>
      <c r="D7" s="5" t="s">
        <v>1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32</v>
      </c>
      <c r="J7" s="5" t="s">
        <v>22</v>
      </c>
      <c r="K7" s="5" t="s">
        <v>29</v>
      </c>
      <c r="L7" s="5" t="s">
        <v>31</v>
      </c>
    </row>
    <row r="8" spans="1:12" x14ac:dyDescent="0.25">
      <c r="A8" s="2" t="s">
        <v>18</v>
      </c>
      <c r="B8" s="5">
        <f>YEAR(B4)</f>
        <v>2019</v>
      </c>
      <c r="C8" s="8">
        <f>B8+1</f>
        <v>2020</v>
      </c>
      <c r="D8" s="8">
        <f>C8+1</f>
        <v>2021</v>
      </c>
      <c r="E8" s="8">
        <f t="shared" ref="E8:I8" si="0">D8+1</f>
        <v>2022</v>
      </c>
      <c r="F8" s="8">
        <f t="shared" si="0"/>
        <v>2023</v>
      </c>
      <c r="G8" s="8">
        <f t="shared" si="0"/>
        <v>2024</v>
      </c>
      <c r="H8" s="8">
        <f t="shared" si="0"/>
        <v>2025</v>
      </c>
      <c r="I8" s="8">
        <f t="shared" si="0"/>
        <v>2026</v>
      </c>
      <c r="J8" s="5" t="s">
        <v>23</v>
      </c>
      <c r="K8" s="5" t="s">
        <v>23</v>
      </c>
      <c r="L8" s="5" t="s">
        <v>23</v>
      </c>
    </row>
    <row r="9" spans="1:12" x14ac:dyDescent="0.25">
      <c r="A9" s="3" t="s">
        <v>2</v>
      </c>
      <c r="B9" s="26"/>
      <c r="C9" s="39"/>
      <c r="D9" s="39"/>
      <c r="E9" s="39"/>
      <c r="F9" s="39"/>
      <c r="G9" s="39"/>
      <c r="H9" s="39"/>
      <c r="I9" s="39"/>
      <c r="J9" s="47" t="str">
        <f>IFERROR(IF(B6=3,(G9/C9)^(1/4)-100%,IF(B6=4,(H9/C9)^(1/5)-100%,(I9/C9)^(1/6)-100%)),"")</f>
        <v/>
      </c>
      <c r="K9" s="45"/>
      <c r="L9" s="47" t="str">
        <f>IFERROR(J9-K9,"")</f>
        <v/>
      </c>
    </row>
    <row r="10" spans="1:12" x14ac:dyDescent="0.25">
      <c r="A10" s="4" t="s">
        <v>3</v>
      </c>
      <c r="B10" s="24"/>
      <c r="C10" s="40"/>
      <c r="D10" s="40"/>
      <c r="E10" s="40"/>
      <c r="F10" s="40"/>
      <c r="G10" s="40"/>
      <c r="H10" s="40"/>
      <c r="I10" s="40"/>
      <c r="J10" s="47" t="str">
        <f>IFERROR(IF(B6=3,(G10/C10)^(1/4)-100%,IF(B6=4,(H10/C10)^(1/5)-100%,(I10/C10)^(1/6)-100%)),"")</f>
        <v/>
      </c>
      <c r="K10" s="45"/>
      <c r="L10" s="46"/>
    </row>
    <row r="11" spans="1:12" x14ac:dyDescent="0.25">
      <c r="A11" s="4" t="s">
        <v>4</v>
      </c>
      <c r="B11" s="43" t="str">
        <f>IFERROR(B10/B9,"")</f>
        <v/>
      </c>
      <c r="C11" s="43" t="str">
        <f>IFERROR(C10/C9,"")</f>
        <v/>
      </c>
      <c r="D11" s="43" t="str">
        <f t="shared" ref="D11:H11" si="1">IFERROR(D10/D9,"")</f>
        <v/>
      </c>
      <c r="E11" s="43" t="str">
        <f t="shared" si="1"/>
        <v/>
      </c>
      <c r="F11" s="43" t="str">
        <f t="shared" si="1"/>
        <v/>
      </c>
      <c r="G11" s="43" t="str">
        <f t="shared" si="1"/>
        <v/>
      </c>
      <c r="H11" s="43" t="str">
        <f t="shared" si="1"/>
        <v/>
      </c>
      <c r="I11" s="43" t="str">
        <f>IFERROR(I10/I9,"")</f>
        <v/>
      </c>
      <c r="J11" s="44"/>
      <c r="K11" s="45"/>
      <c r="L11" s="46"/>
    </row>
    <row r="12" spans="1:12" x14ac:dyDescent="0.25">
      <c r="A12" s="4" t="s">
        <v>5</v>
      </c>
      <c r="B12" s="24"/>
      <c r="C12" s="40"/>
      <c r="D12" s="40"/>
      <c r="E12" s="40"/>
      <c r="F12" s="40"/>
      <c r="G12" s="40"/>
      <c r="H12" s="40"/>
      <c r="I12" s="40"/>
      <c r="J12" s="44" t="str">
        <f>IFERROR(IF(B6=3,(G12/C12)^(1/4)-100%,IF(B6=4,(H12/C12)^(1/5)-100%,(I12/C12)^(1/6)-100%)),"")</f>
        <v/>
      </c>
      <c r="K12" s="45"/>
      <c r="L12" s="46"/>
    </row>
    <row r="13" spans="1:12" x14ac:dyDescent="0.25">
      <c r="A13" s="4" t="s">
        <v>6</v>
      </c>
      <c r="B13" s="24"/>
      <c r="C13" s="40"/>
      <c r="D13" s="40"/>
      <c r="E13" s="40"/>
      <c r="F13" s="40"/>
      <c r="G13" s="40"/>
      <c r="H13" s="40"/>
      <c r="I13" s="40"/>
      <c r="J13" s="44" t="str">
        <f>IFERROR(IF(B6=3,(G13/C13)^(1/4)-100%,IF(B6=4,(H13/C13)^(1/5)-100%,(I13/C13)^(1/6)-100%)),"")</f>
        <v/>
      </c>
      <c r="K13" s="45"/>
      <c r="L13" s="46"/>
    </row>
    <row r="14" spans="1:12" x14ac:dyDescent="0.25">
      <c r="A14" s="4" t="s">
        <v>7</v>
      </c>
      <c r="B14" s="24"/>
      <c r="C14" s="40"/>
      <c r="D14" s="40"/>
      <c r="E14" s="40"/>
      <c r="F14" s="40"/>
      <c r="G14" s="40"/>
      <c r="H14" s="40"/>
      <c r="I14" s="40"/>
      <c r="J14" s="44" t="str">
        <f>IFERROR(IF(B6=3,(G14/C14)^(1/4)-100%,IF(B6=4,(H14/C14)^(1/5)-100%,(I14/C14)^(1/6)-100%)),"")</f>
        <v/>
      </c>
      <c r="K14" s="45"/>
      <c r="L14" s="46"/>
    </row>
    <row r="15" spans="1:12" x14ac:dyDescent="0.25">
      <c r="A15" s="4" t="s">
        <v>8</v>
      </c>
      <c r="B15" s="24"/>
      <c r="C15" s="40"/>
      <c r="D15" s="40"/>
      <c r="E15" s="40"/>
      <c r="F15" s="40"/>
      <c r="G15" s="40"/>
      <c r="H15" s="40"/>
      <c r="I15" s="40"/>
      <c r="J15" s="44" t="str">
        <f>IFERROR(IF(B6=3,(G15/C15)^(1/4)-100%,IF(B6=4,(H15/C15)^(1/5)-100%,(I15/C15)^(1/6)-100%)),"")</f>
        <v/>
      </c>
      <c r="K15" s="45"/>
      <c r="L15" s="46"/>
    </row>
    <row r="16" spans="1:12" x14ac:dyDescent="0.25">
      <c r="A16" s="4" t="s">
        <v>9</v>
      </c>
      <c r="B16" s="24"/>
      <c r="C16" s="41"/>
      <c r="D16" s="42"/>
      <c r="E16" s="41"/>
      <c r="F16" s="41"/>
      <c r="G16" s="41"/>
      <c r="H16" s="41"/>
      <c r="I16" s="41"/>
      <c r="J16" s="44" t="str">
        <f>IFERROR(IF(B6=3,(G16/C16)^(1/4)-100%,IF(B6=4,(H16/C16)^(1/5)-100%,(I16/C16)^(1/6)-100%)),"")</f>
        <v/>
      </c>
      <c r="K16" s="45"/>
      <c r="L16" s="46"/>
    </row>
    <row r="17" spans="1:12" x14ac:dyDescent="0.25">
      <c r="A17" s="4" t="s">
        <v>10</v>
      </c>
      <c r="B17" s="50" t="str">
        <f>IFERROR(B12/B16,"")</f>
        <v/>
      </c>
      <c r="C17" s="50" t="str">
        <f>IFERROR(C12/C16,"")</f>
        <v/>
      </c>
      <c r="D17" s="50" t="str">
        <f t="shared" ref="D17:H17" si="2">IFERROR(D12/D16,"")</f>
        <v/>
      </c>
      <c r="E17" s="50" t="str">
        <f t="shared" si="2"/>
        <v/>
      </c>
      <c r="F17" s="50" t="str">
        <f t="shared" si="2"/>
        <v/>
      </c>
      <c r="G17" s="50" t="str">
        <f t="shared" si="2"/>
        <v/>
      </c>
      <c r="H17" s="50" t="str">
        <f t="shared" si="2"/>
        <v/>
      </c>
      <c r="I17" s="50" t="str">
        <f>IFERROR(I12/I16,"")</f>
        <v/>
      </c>
      <c r="J17" s="44" t="str">
        <f>IFERROR(IF(B6=3,(G17/C17)^(1/4)-100%,IF(B6=4,(H17/C17)^(1/5)-100%,(I17/C17)^(1/6)-100%)),"")</f>
        <v/>
      </c>
      <c r="K17" s="45"/>
      <c r="L17" s="46"/>
    </row>
    <row r="18" spans="1:12" x14ac:dyDescent="0.25">
      <c r="A18" s="4" t="s">
        <v>19</v>
      </c>
      <c r="B18" s="25">
        <f>IFERROR((B12+B13+B14),"")</f>
        <v>0</v>
      </c>
      <c r="C18" s="25">
        <f>IFERROR((C12+C13+C14),"")</f>
        <v>0</v>
      </c>
      <c r="D18" s="25">
        <f t="shared" ref="D18:G18" si="3">IFERROR((D12+D13+D14),"")</f>
        <v>0</v>
      </c>
      <c r="E18" s="25">
        <f t="shared" si="3"/>
        <v>0</v>
      </c>
      <c r="F18" s="25">
        <f t="shared" si="3"/>
        <v>0</v>
      </c>
      <c r="G18" s="25">
        <f t="shared" si="3"/>
        <v>0</v>
      </c>
      <c r="H18" s="25">
        <f>IFERROR((H12+H13+H14),"")</f>
        <v>0</v>
      </c>
      <c r="I18" s="25">
        <f>IFERROR((I12+I13+I14),"")</f>
        <v>0</v>
      </c>
      <c r="J18" s="48">
        <f>IFERROR(IF(B6=3,(G18-D18),IF(B6=4,(H18-D18),(I18-D18))),"")</f>
        <v>0</v>
      </c>
      <c r="K18" s="45"/>
      <c r="L18" s="49"/>
    </row>
    <row r="19" spans="1:12" x14ac:dyDescent="0.25">
      <c r="A19" s="2" t="s">
        <v>11</v>
      </c>
      <c r="B19" s="51" t="str">
        <f>IFERROR((B12+B13+B14)/B16,"")</f>
        <v/>
      </c>
      <c r="C19" s="51" t="str">
        <f>IFERROR((C12+C13+C14)/C16,"")</f>
        <v/>
      </c>
      <c r="D19" s="51" t="str">
        <f>IFERROR((D12+D13+D14)/D16,"")</f>
        <v/>
      </c>
      <c r="E19" s="51" t="str">
        <f t="shared" ref="E19:F19" si="4">IFERROR((E12+E13+E14)/E16,"")</f>
        <v/>
      </c>
      <c r="F19" s="51" t="str">
        <f t="shared" si="4"/>
        <v/>
      </c>
      <c r="G19" s="51" t="str">
        <f>IFERROR((G12+G13+G14)/G16,"")</f>
        <v/>
      </c>
      <c r="H19" s="51" t="str">
        <f>IFERROR((H12+H13+H14)/H16,"")</f>
        <v/>
      </c>
      <c r="I19" s="51" t="str">
        <f>IFERROR((I12+I13+I14)/I16,"")</f>
        <v/>
      </c>
      <c r="J19" s="47" t="str">
        <f>IFERROR(IF(B6=3,(G19/C19)^(1/4)-100%,IF(B6=4,(H19/C19)^(1/5)-100%,(I19/C19)^(1/6)-100%)),"")</f>
        <v/>
      </c>
      <c r="K19" s="45"/>
      <c r="L19" s="47" t="str">
        <f>IFERROR(J19-K19,"")</f>
        <v/>
      </c>
    </row>
  </sheetData>
  <sheetProtection algorithmName="SHA-512" hashValue="TdTc3N2pXhaDetObJkaNWT6palCVaUTrtFHISDVsjumjsaI6KEd+/uVE0eCkczUgnR2V2otLBesnf+d7gR8CeA==" saltValue="D8237vnxRFJeeWJzrqFQkw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DLNFg3gmN6N5SVd2gUHo0nHJq07WNSUDTYr6ixMlJ2nedEZXQHqJ1y0uAb55VA8c9LpB9oCku2rjxf4bpa2g2g==" saltValue="7tSU/fTqZACpCfTEVGpZ5g==" spinCount="100000" sqref="C9:I10" name="Vahemik1_1"/>
    <protectedRange algorithmName="SHA-512" hashValue="mwgsMHR2kYcJg1ctWldJMo/IVlHKuypSFOB0LXk5xMadDzo+blhSRwyM0NKtBB13jSxlT/hhdFW2SjeJbJhMFQ==" saltValue="5CJ0n5uEz0HMeCS2LkCM0A==" spinCount="100000" sqref="C12:I16" name="Vahemik2_1"/>
  </protectedRanges>
  <mergeCells count="2">
    <mergeCell ref="A2:H2"/>
    <mergeCell ref="K6:L6"/>
  </mergeCells>
  <conditionalFormatting sqref="J9:J10">
    <cfRule type="cellIs" dxfId="3" priority="8" operator="lessThan">
      <formula>0.1</formula>
    </cfRule>
  </conditionalFormatting>
  <conditionalFormatting sqref="J19">
    <cfRule type="cellIs" dxfId="2" priority="6" operator="lessThan">
      <formula>0.1</formula>
    </cfRule>
  </conditionalFormatting>
  <conditionalFormatting sqref="L9">
    <cfRule type="cellIs" dxfId="1" priority="3" operator="lessThan">
      <formula>0.1</formula>
    </cfRule>
  </conditionalFormatting>
  <conditionalFormatting sqref="L19">
    <cfRule type="cellIs" dxfId="0" priority="2" operator="lessThan">
      <formula>0.1</formula>
    </cfRule>
  </conditionalFormatting>
  <pageMargins left="0.7" right="0.7" top="0.75" bottom="0.75" header="0.3" footer="0.3"/>
  <pageSetup paperSize="9" orientation="portrait" verticalDpi="0" r:id="rId1"/>
  <headerFooter>
    <oddHeader>&amp;LVer 1&amp;REASi ametlik vorm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/>
  <dimension ref="A1:G9"/>
  <sheetViews>
    <sheetView zoomScale="120" zoomScaleNormal="120" workbookViewId="0">
      <selection activeCell="C11" sqref="C11"/>
    </sheetView>
  </sheetViews>
  <sheetFormatPr defaultRowHeight="15" x14ac:dyDescent="0.25"/>
  <cols>
    <col min="1" max="1" width="31.85546875" customWidth="1"/>
    <col min="2" max="7" width="21.42578125" customWidth="1"/>
  </cols>
  <sheetData>
    <row r="1" spans="1:7" x14ac:dyDescent="0.25">
      <c r="A1" s="10" t="s">
        <v>38</v>
      </c>
      <c r="B1" s="11"/>
      <c r="C1" s="11"/>
      <c r="D1" s="11"/>
      <c r="E1" s="11"/>
      <c r="F1" s="11"/>
      <c r="G1" s="11"/>
    </row>
    <row r="2" spans="1:7" ht="35.25" customHeight="1" x14ac:dyDescent="0.25">
      <c r="A2" s="55" t="s">
        <v>35</v>
      </c>
      <c r="B2" s="55"/>
      <c r="C2" s="55"/>
      <c r="D2" s="55"/>
      <c r="E2" s="55"/>
      <c r="F2" s="55"/>
      <c r="G2" s="55"/>
    </row>
    <row r="3" spans="1:7" ht="20.25" customHeight="1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12" t="s">
        <v>20</v>
      </c>
      <c r="B4" s="22">
        <v>2018</v>
      </c>
      <c r="C4" s="14">
        <v>2019</v>
      </c>
      <c r="D4" s="13">
        <v>2020</v>
      </c>
      <c r="E4" s="13">
        <v>2021</v>
      </c>
      <c r="F4" s="13">
        <v>2022</v>
      </c>
      <c r="G4" s="15">
        <v>2023</v>
      </c>
    </row>
    <row r="5" spans="1:7" x14ac:dyDescent="0.25">
      <c r="A5" s="16"/>
      <c r="B5" s="59" t="s">
        <v>34</v>
      </c>
      <c r="C5" s="60"/>
      <c r="D5" s="60"/>
      <c r="E5" s="61"/>
      <c r="F5" s="33"/>
      <c r="G5" s="16"/>
    </row>
    <row r="6" spans="1:7" x14ac:dyDescent="0.25">
      <c r="A6" s="16"/>
      <c r="B6" s="35"/>
      <c r="C6" s="17" t="s">
        <v>28</v>
      </c>
      <c r="D6" s="56" t="s">
        <v>37</v>
      </c>
      <c r="E6" s="57"/>
      <c r="F6" s="57"/>
      <c r="G6" s="58"/>
    </row>
    <row r="7" spans="1:7" x14ac:dyDescent="0.25">
      <c r="A7" s="18" t="s">
        <v>21</v>
      </c>
      <c r="B7" s="36">
        <v>600000</v>
      </c>
      <c r="C7" s="37">
        <v>749000</v>
      </c>
      <c r="D7" s="19">
        <v>880000</v>
      </c>
      <c r="E7" s="34">
        <v>950000</v>
      </c>
      <c r="F7" s="34">
        <v>1004000</v>
      </c>
      <c r="G7" s="38">
        <v>1200000</v>
      </c>
    </row>
    <row r="9" spans="1:7" x14ac:dyDescent="0.25">
      <c r="A9" s="21" t="s">
        <v>36</v>
      </c>
    </row>
  </sheetData>
  <mergeCells count="3">
    <mergeCell ref="A2:G2"/>
    <mergeCell ref="D6:G6"/>
    <mergeCell ref="B5:E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p xmlns="3ab46b5f-846b-4c09-98a5-4dd18a938181">01 - Taotlemine</Etapp>
    <Kehtivuse_x0020_algus xmlns="d3ac3390-748e-45e0-83a8-9889d643d9fe">2017-02-16T22:00:00+00:00</Kehtivuse_x0020_algus>
    <Kinnitatud xmlns="d3ac3390-748e-45e0-83a8-9889d643d9fe">2017-02-16T22:00:00+00:00</Kinnitatud>
    <Skeemi_x0020_t_x00fc__x00fc_p xmlns="3ab46b5f-846b-4c09-98a5-4dd18a938181">Toetus</Skeemi_x0020_t_x00fc__x00fc_p>
    <Otsuse_x0020_link_x0020_DHSi xmlns="1c184a03-1514-432d-9dea-74fba7d3d331">
      <Url xsi:nil="true"/>
      <Description xsi:nil="true"/>
    </Otsuse_x0020_link_x0020_DHSi>
    <Kord xmlns="d3ac3390-748e-45e0-83a8-9889d643d9fe">Ettevõtte arenguprogramm</Kord>
    <Ver xmlns="d3ac3390-748e-45e0-83a8-9889d643d9fe">1</Ver>
    <Vastutav_x0020__x00fc_ksus xmlns="3ab46b5f-846b-4c09-98a5-4dd18a938181">Ettevõtluse ja ekspordikeskus</Vastutav_x0020__x00fc_ksus>
    <Periood xmlns="3ab46b5f-846b-4c09-98a5-4dd18a938181">2014-2020</Periood>
    <Kehtivuse_x0020_l_x00f5_pp xmlns="d3ac3390-748e-45e0-83a8-9889d643d9fe" xsi:nil="true"/>
    <Toote_x0020_omanik xmlns="3ab46b5f-846b-4c09-98a5-4dd18a938181" xsi:nil="true"/>
    <Kehtiv xmlns="d3ac3390-748e-45e0-83a8-9889d643d9fe">true</Kehtiv>
    <Valdkonna_x0020_juht xmlns="3ab46b5f-846b-4c09-98a5-4dd18a9381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E57328D17F7544BE9C4F44E7F90168" ma:contentTypeVersion="22" ma:contentTypeDescription="Loo uus dokument" ma:contentTypeScope="" ma:versionID="6d5ff808f39a74e395935dbb88c92835">
  <xsd:schema xmlns:xsd="http://www.w3.org/2001/XMLSchema" xmlns:xs="http://www.w3.org/2001/XMLSchema" xmlns:p="http://schemas.microsoft.com/office/2006/metadata/properties" xmlns:ns2="d3ac3390-748e-45e0-83a8-9889d643d9fe" xmlns:ns3="3ab46b5f-846b-4c09-98a5-4dd18a938181" xmlns:ns4="1c184a03-1514-432d-9dea-74fba7d3d331" targetNamespace="http://schemas.microsoft.com/office/2006/metadata/properties" ma:root="true" ma:fieldsID="fa21913297c7965ab03d2d3d41b4c223" ns2:_="" ns3:_="" ns4:_="">
    <xsd:import namespace="d3ac3390-748e-45e0-83a8-9889d643d9fe"/>
    <xsd:import namespace="3ab46b5f-846b-4c09-98a5-4dd18a938181"/>
    <xsd:import namespace="1c184a03-1514-432d-9dea-74fba7d3d331"/>
    <xsd:element name="properties">
      <xsd:complexType>
        <xsd:sequence>
          <xsd:element name="documentManagement">
            <xsd:complexType>
              <xsd:all>
                <xsd:element ref="ns2:Ver" minOccurs="0"/>
                <xsd:element ref="ns2:Kord" minOccurs="0"/>
                <xsd:element ref="ns3:Vastutav_x0020__x00fc_ksus" minOccurs="0"/>
                <xsd:element ref="ns3:Periood" minOccurs="0"/>
                <xsd:element ref="ns3:Etapp" minOccurs="0"/>
                <xsd:element ref="ns3:Skeemi_x0020_t_x00fc__x00fc_p" minOccurs="0"/>
                <xsd:element ref="ns2:Kehtiv" minOccurs="0"/>
                <xsd:element ref="ns2:Kinnitatud" minOccurs="0"/>
                <xsd:element ref="ns2:Kehtivuse_x0020_algus" minOccurs="0"/>
                <xsd:element ref="ns2:Kehtivuse_x0020_l_x00f5_pp" minOccurs="0"/>
                <xsd:element ref="ns3:Toote_x0020_omanik" minOccurs="0"/>
                <xsd:element ref="ns3:Valdkonna_x0020_juht" minOccurs="0"/>
                <xsd:element ref="ns4:Otsuse_x0020_link_x0020_DHS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c3390-748e-45e0-83a8-9889d643d9fe" elementFormDefault="qualified">
    <xsd:import namespace="http://schemas.microsoft.com/office/2006/documentManagement/types"/>
    <xsd:import namespace="http://schemas.microsoft.com/office/infopath/2007/PartnerControls"/>
    <xsd:element name="Ver" ma:index="1" nillable="true" ma:displayName="Ver" ma:decimals="0" ma:internalName="Ver" ma:percentage="FALSE">
      <xsd:simpleType>
        <xsd:restriction base="dms:Number">
          <xsd:maxInclusive value="100"/>
          <xsd:minInclusive value="1"/>
        </xsd:restriction>
      </xsd:simpleType>
    </xsd:element>
    <xsd:element name="Kord" ma:index="2" nillable="true" ma:displayName="Meede" ma:internalName="Kord">
      <xsd:simpleType>
        <xsd:restriction base="dms:Text">
          <xsd:maxLength value="255"/>
        </xsd:restriction>
      </xsd:simpleType>
    </xsd:element>
    <xsd:element name="Kehtiv" ma:index="7" nillable="true" ma:displayName="Kehtiv" ma:default="0" ma:internalName="Kehtiv">
      <xsd:simpleType>
        <xsd:restriction base="dms:Boolean"/>
      </xsd:simpleType>
    </xsd:element>
    <xsd:element name="Kinnitatud" ma:index="8" nillable="true" ma:displayName="Kinnitatud" ma:default="" ma:description="Juhatuses kinnitamise kuupäev" ma:format="DateOnly" ma:internalName="Kinnitatud">
      <xsd:simpleType>
        <xsd:restriction base="dms:DateTime"/>
      </xsd:simpleType>
    </xsd:element>
    <xsd:element name="Kehtivuse_x0020_algus" ma:index="9" nillable="true" ma:displayName="Kehtivuse algus" ma:default="" ma:description="Dokumendi kehtivuse alguskuupäev" ma:format="DateOnly" ma:internalName="Kehtivuse_x0020_algus">
      <xsd:simpleType>
        <xsd:restriction base="dms:DateTime"/>
      </xsd:simpleType>
    </xsd:element>
    <xsd:element name="Kehtivuse_x0020_l_x00f5_pp" ma:index="10" nillable="true" ma:displayName="Kehtivuse lõpp" ma:description="Dokumendi kehtivuse lõppkuupäev (välja arvatud)" ma:format="DateOnly" ma:internalName="Kehtivuse_x0020_l_x00f5_pp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46b5f-846b-4c09-98a5-4dd18a938181" elementFormDefault="qualified">
    <xsd:import namespace="http://schemas.microsoft.com/office/2006/documentManagement/types"/>
    <xsd:import namespace="http://schemas.microsoft.com/office/infopath/2007/PartnerControls"/>
    <xsd:element name="Vastutav_x0020__x00fc_ksus" ma:index="3" nillable="true" ma:displayName="Vastutav üksus" ma:default="EAS" ma:format="RadioButtons" ma:internalName="Vastutav_x0020__x00fc_ksus">
      <xsd:simpleType>
        <xsd:restriction base="dms:Choice">
          <xsd:enumeration value="Arendusüksus"/>
          <xsd:enumeration value="EAS"/>
          <xsd:enumeration value="Ettevõtluse ja ekspordikeskus"/>
          <xsd:enumeration value="Regionaalarengukeskus"/>
          <xsd:enumeration value="Turismiarenduskeskus"/>
          <xsd:enumeration value="Välisinvesteeringute keskus"/>
        </xsd:restriction>
      </xsd:simpleType>
    </xsd:element>
    <xsd:element name="Periood" ma:index="4" nillable="true" ma:displayName="Periood" ma:default="2007-2013" ma:format="Dropdown" ma:internalName="Periood">
      <xsd:simpleType>
        <xsd:restriction base="dms:Choice">
          <xsd:enumeration value="2014-2020"/>
          <xsd:enumeration value="2007-2013"/>
          <xsd:enumeration value="Kohalik"/>
          <xsd:enumeration value="Muuvälis"/>
        </xsd:restriction>
      </xsd:simpleType>
    </xsd:element>
    <xsd:element name="Etapp" ma:index="5" nillable="true" ma:displayName="Etapp" ma:default="01 - Taotlemine" ma:format="Dropdown" ma:internalName="Etapp">
      <xsd:simpleType>
        <xsd:restriction base="dms:Choice">
          <xsd:enumeration value="01 - Taotlemine"/>
          <xsd:enumeration value="02 - Aruandlus"/>
          <xsd:enumeration value="03 - Üldine"/>
        </xsd:restriction>
      </xsd:simpleType>
    </xsd:element>
    <xsd:element name="Skeemi_x0020_t_x00fc__x00fc_p" ma:index="6" nillable="true" ma:displayName="Meetme tüüp" ma:default="Toetus" ma:format="Dropdown" ma:internalName="Skeemi_x0020_t_x00fc__x00fc_p">
      <xsd:simpleType>
        <xsd:restriction base="dms:Choice">
          <xsd:enumeration value="Toetus"/>
          <xsd:enumeration value="Programm"/>
          <xsd:enumeration value="Sihtfinantseerimine"/>
        </xsd:restriction>
      </xsd:simpleType>
    </xsd:element>
    <xsd:element name="Toote_x0020_omanik" ma:index="11" nillable="true" ma:displayName="Toote omanik" ma:internalName="Toote_x0020_omanik">
      <xsd:simpleType>
        <xsd:restriction base="dms:Text">
          <xsd:maxLength value="255"/>
        </xsd:restriction>
      </xsd:simpleType>
    </xsd:element>
    <xsd:element name="Valdkonna_x0020_juht" ma:index="12" nillable="true" ma:displayName="Valdkonna juht" ma:internalName="Valdkonna_x0020_juh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84a03-1514-432d-9dea-74fba7d3d331" elementFormDefault="qualified">
    <xsd:import namespace="http://schemas.microsoft.com/office/2006/documentManagement/types"/>
    <xsd:import namespace="http://schemas.microsoft.com/office/infopath/2007/PartnerControls"/>
    <xsd:element name="Otsuse_x0020_link_x0020_DHSi" ma:index="13" nillable="true" ma:displayName="Otsuse link DHSi" ma:format="Hyperlink" ma:internalName="Otsuse_x0020_link_x0020_DHSi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Sisutüüp"/>
        <xsd:element ref="dc:title" minOccurs="0" maxOccurs="1" ma:displayName="Dokumendi nimetu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E18BF-219C-4E4A-AC1E-3EB8732BFE88}">
  <ds:schemaRefs>
    <ds:schemaRef ds:uri="http://purl.org/dc/dcmitype/"/>
    <ds:schemaRef ds:uri="http://schemas.microsoft.com/office/2006/documentManagement/types"/>
    <ds:schemaRef ds:uri="d3ac3390-748e-45e0-83a8-9889d643d9fe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1c184a03-1514-432d-9dea-74fba7d3d331"/>
    <ds:schemaRef ds:uri="http://schemas.openxmlformats.org/package/2006/metadata/core-properties"/>
    <ds:schemaRef ds:uri="http://schemas.microsoft.com/office/infopath/2007/PartnerControls"/>
    <ds:schemaRef ds:uri="3ab46b5f-846b-4c09-98a5-4dd18a938181"/>
  </ds:schemaRefs>
</ds:datastoreItem>
</file>

<file path=customXml/itemProps2.xml><?xml version="1.0" encoding="utf-8"?>
<ds:datastoreItem xmlns:ds="http://schemas.openxmlformats.org/officeDocument/2006/customXml" ds:itemID="{2EFD15CA-50F2-44DF-8AE9-5D01EA590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c3390-748e-45e0-83a8-9889d643d9fe"/>
    <ds:schemaRef ds:uri="3ab46b5f-846b-4c09-98a5-4dd18a938181"/>
    <ds:schemaRef ds:uri="1c184a03-1514-432d-9dea-74fba7d3d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112815-3C77-4E76-89B6-757EA1E52F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Majandusnäitajate prognoosid</vt:lpstr>
      <vt:lpstr>Arvestuskäigu näidis</vt:lpstr>
      <vt:lpstr>'Majandusnäitajate prognoosid'!Print_Area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MadisT</dc:creator>
  <cp:lastModifiedBy>Oliver Rätsep</cp:lastModifiedBy>
  <dcterms:created xsi:type="dcterms:W3CDTF">2016-06-09T08:14:09Z</dcterms:created>
  <dcterms:modified xsi:type="dcterms:W3CDTF">2018-12-12T08:32:28Z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0x010100A8E57328D17F7544BE9C4F44E7F90168</vt:lpwstr>
  </property>
</Properties>
</file>